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<sst xmlns="http://schemas.openxmlformats.org/spreadsheetml/2006/main" count="117" uniqueCount="50">
  <si>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</si>
  <si>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</si>
  <si>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</si>
  <si>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</si>
  <si>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</si>
  <si>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</si>
  <si>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</si>
  <si>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</si>
  <si>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</si>
  <si>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</si>
  <si>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</si>
  <si>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</si>
  <si>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</si>
  <si>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</si>
  <si>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</si>
  <si>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</si>
  <si>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</si>
  <si>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</si>
  <si>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</si>
  <si>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</si>
  <si>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</si>
  <si>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</si>
  <si>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</si>
  <si>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</si>
  <si>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</si>
  <si>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</si>
  <si>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</si>
  <si>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</si>
  <si>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</si>
  <si>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</si>
  <si>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</si>
  <si>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</si>
  <si>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</si>
  <si>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</si>
  <si>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</si>
  <si>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</si>
  <si>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</si>
  <si>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</si>
  <si>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</si>
  <si>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</si>
  <si>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</si>
  <si>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</si>
  <si>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</si>
  <si>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</si>
  <si>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</si>
  <si>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</si>
  <si>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</si>
  <si>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</si>
  <si>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</si>
  <si>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January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</si>
</sst>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436391</c:v>
                </c:pt>
                <c:pt idx="1">
                  <c:v>84292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520683</c:v>
                </c:pt>
                <c:pt idx="1">
                  <c:v>5966</c:v>
                </c:pt>
                <c:pt idx="2">
                  <c:v>896</c:v>
                </c:pt>
                <c:pt idx="3">
                  <c:v>3969</c:v>
                </c:pt>
                <c:pt idx="4">
                  <c:v>147258</c:v>
                </c:pt>
                <c:pt idx="5">
                  <c:v>1425</c:v>
                </c:pt>
                <c:pt idx="6">
                  <c:v>2792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116690261756</c:v>
                </c:pt>
                <c:pt idx="1">
                  <c:v>5536621308</c:v>
                </c:pt>
                <c:pt idx="2">
                  <c:v>1896306885</c:v>
                </c:pt>
                <c:pt idx="3">
                  <c:v>2478216000</c:v>
                </c:pt>
                <c:pt idx="4">
                  <c:v>337424517532</c:v>
                </c:pt>
                <c:pt idx="5">
                  <c:v>11245588000</c:v>
                </c:pt>
                <c:pt idx="6">
                  <c:v>14133700589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88798891583</c:v>
                </c:pt>
                <c:pt idx="1">
                  <c:v>27891370173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224109.98967894094</c:v>
                </c:pt>
                <c:pt idx="1">
                  <c:v>260682.1626664622</c:v>
                </c:pt>
                <c:pt idx="2">
                  <c:v>208395.01458300726</c:v>
                </c:pt>
                <c:pt idx="3">
                  <c:v>185499.14862589835</c:v>
                </c:pt>
                <c:pt idx="4">
                  <c:v>264309.6691996522</c:v>
                </c:pt>
              </c:numCache>
            </c:numRef>
          </c:val>
        </c:ser>
        <c:axId val="13985453"/>
        <c:axId val="58760214"/>
      </c:barChart>
      <c:catAx>
        <c:axId val="139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760214"/>
        <c:crosses val="autoZero"/>
        <c:auto val="1"/>
        <c:lblOffset val="100"/>
        <c:noMultiLvlLbl val="0"/>
      </c:catAx>
      <c:valAx>
        <c:axId val="58760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985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7891640.701754386</c:v>
                </c:pt>
                <c:pt idx="1">
                  <c:v>6686000</c:v>
                </c:pt>
                <c:pt idx="2">
                  <c:v>7895885.915492957</c:v>
                </c:pt>
                <c:pt idx="3">
                  <c:v>7960499.4731296105</c:v>
                </c:pt>
                <c:pt idx="4">
                  <c:v>7765698.5138004245</c:v>
                </c:pt>
              </c:numCache>
            </c:numRef>
          </c:val>
        </c:ser>
        <c:axId val="59079879"/>
        <c:axId val="61956864"/>
      </c:barChart>
      <c:catAx>
        <c:axId val="59079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956864"/>
        <c:crosses val="autoZero"/>
        <c:auto val="1"/>
        <c:lblOffset val="100"/>
        <c:noMultiLvlLbl val="0"/>
      </c:catAx>
      <c:valAx>
        <c:axId val="61956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079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928029.049279249</c:v>
                </c:pt>
                <c:pt idx="1">
                  <c:v>415706.4748201439</c:v>
                </c:pt>
                <c:pt idx="2">
                  <c:v>1083651.5096153845</c:v>
                </c:pt>
                <c:pt idx="3">
                  <c:v>803872.3012143611</c:v>
                </c:pt>
                <c:pt idx="4">
                  <c:v>2428579.98857868</c:v>
                </c:pt>
              </c:numCache>
            </c:numRef>
          </c:val>
        </c:ser>
        <c:axId val="20740865"/>
        <c:axId val="52450058"/>
      </c:barChart>
      <c:catAx>
        <c:axId val="2074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450058"/>
        <c:crosses val="autoZero"/>
        <c:auto val="1"/>
        <c:lblOffset val="100"/>
        <c:noMultiLvlLbl val="0"/>
      </c:catAx>
      <c:valAx>
        <c:axId val="52450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74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2116413.934151786</c:v>
                </c:pt>
                <c:pt idx="1">
                  <c:v>1055407.608695652</c:v>
                </c:pt>
                <c:pt idx="2">
                  <c:v>2390606.58005618</c:v>
                </c:pt>
                <c:pt idx="3">
                  <c:v>2201951.6209150325</c:v>
                </c:pt>
                <c:pt idx="4">
                  <c:v>3545174.93</c:v>
                </c:pt>
              </c:numCache>
            </c:numRef>
          </c:val>
        </c:ser>
        <c:axId val="2288475"/>
        <c:axId val="20596276"/>
      </c:barChart>
      <c:catAx>
        <c:axId val="228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596276"/>
        <c:crosses val="autoZero"/>
        <c:auto val="1"/>
        <c:lblOffset val="100"/>
        <c:noMultiLvlLbl val="0"/>
      </c:catAx>
      <c:valAx>
        <c:axId val="2059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88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624393.0461073319</c:v>
                </c:pt>
                <c:pt idx="1">
                  <c:v>650152.0644511582</c:v>
                </c:pt>
                <c:pt idx="2">
                  <c:v>615798.0510752688</c:v>
                </c:pt>
                <c:pt idx="3">
                  <c:v>538174.9131944445</c:v>
                </c:pt>
                <c:pt idx="4">
                  <c:v>881934.5238095238</c:v>
                </c:pt>
              </c:numCache>
            </c:numRef>
          </c:val>
        </c:ser>
        <c:axId val="51148757"/>
        <c:axId val="57685630"/>
      </c:barChart>
      <c:catAx>
        <c:axId val="51148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685630"/>
        <c:crosses val="autoZero"/>
        <c:auto val="1"/>
        <c:lblOffset val="100"/>
        <c:noMultiLvlLbl val="0"/>
      </c:catAx>
      <c:valAx>
        <c:axId val="57685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148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2291383.269717095</c:v>
                </c:pt>
                <c:pt idx="1">
                  <c:v>1197436.6713425948</c:v>
                </c:pt>
                <c:pt idx="2">
                  <c:v>2484538.5831781975</c:v>
                </c:pt>
                <c:pt idx="3">
                  <c:v>2388521.7392170276</c:v>
                </c:pt>
                <c:pt idx="4">
                  <c:v>2590888.911743904</c:v>
                </c:pt>
              </c:numCache>
            </c:numRef>
          </c:val>
        </c:ser>
        <c:axId val="49408623"/>
        <c:axId val="42024424"/>
      </c:barChart>
      <c:catAx>
        <c:axId val="494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024424"/>
        <c:crosses val="autoZero"/>
        <c:auto val="1"/>
        <c:lblOffset val="100"/>
        <c:noMultiLvlLbl val="0"/>
      </c:catAx>
      <c:valAx>
        <c:axId val="42024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408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100320</c:v>
                </c:pt>
                <c:pt idx="1">
                  <c:v>1265</c:v>
                </c:pt>
                <c:pt idx="2">
                  <c:v>178</c:v>
                </c:pt>
                <c:pt idx="3">
                  <c:v>349</c:v>
                </c:pt>
                <c:pt idx="4">
                  <c:v>9154</c:v>
                </c:pt>
                <c:pt idx="5">
                  <c:v>716</c:v>
                </c:pt>
                <c:pt idx="6">
                  <c:v>672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8e0e290-0e3e-4a20-907b-b55c048de3d1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$116.69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e40a8536-edab-47f6-93f8-de2bac5db8e6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520,683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49ba587-33b3-47a4-93cb-d9ff21819d1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682,989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b5afe5c4-48bc-4498-bb8f-21d5d6a6fdfe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$489,405,212,070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ed5b5e6e-f70d-4b2f-8a93-fc905f147ef7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112,654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436391</v>
      </c>
      <c r="C6" s="7">
        <f>B6/B$9</f>
        <v>0.8381126328303401</v>
      </c>
      <c r="D6" s="14">
        <v>88798891583</v>
      </c>
      <c r="E6" s="7">
        <f>D6/D$9</f>
        <v>0.7609794531841825</v>
      </c>
    </row>
    <row r="7" spans="1:5" ht="12.75">
      <c r="A7" s="1" t="s">
        <v>30</v>
      </c>
      <c r="B7" s="6">
        <v>84292</v>
      </c>
      <c r="C7" s="7">
        <f>B7/B$9</f>
        <v>0.16188736716965985</v>
      </c>
      <c r="D7" s="14">
        <v>27891370173</v>
      </c>
      <c r="E7" s="7">
        <f>D7/D$9</f>
        <v>0.23902054681581753</v>
      </c>
    </row>
    <row r="9" spans="1:7" ht="12.75">
      <c r="A9" s="9" t="s">
        <v>12</v>
      </c>
      <c r="B9" s="10">
        <f>SUM(B6:B7)</f>
        <v>520683</v>
      </c>
      <c r="C9" s="29">
        <f>SUM(C6:C7)</f>
        <v>1</v>
      </c>
      <c r="D9" s="15">
        <f>SUM(D6:D7)</f>
        <v>116690261756</v>
      </c>
      <c r="E9" s="29">
        <f>SUM(E6:E7)</f>
        <v>1</v>
      </c>
      <c r="G9" s="54">
        <f>+D9/1000000000</f>
        <v>116.690261756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100320</v>
      </c>
      <c r="C5" s="7">
        <f>B5/B$13</f>
        <v>0.8905143181777833</v>
      </c>
      <c r="D5" s="6">
        <v>520683</v>
      </c>
      <c r="E5" s="7">
        <f>D5/D$13</f>
        <v>0.7623592766501364</v>
      </c>
      <c r="F5" s="14">
        <v>116690261756</v>
      </c>
      <c r="G5" s="7">
        <f>F5/F$13</f>
        <v>0.2384328137055265</v>
      </c>
      <c r="H5" s="14">
        <f>IF(D5=0,"-",+F5/D5)</f>
        <v>224109.98967894094</v>
      </c>
      <c r="I5" s="25"/>
    </row>
    <row r="6" spans="1:8" ht="12.75">
      <c r="A6" s="51" t="s">
        <v>6</v>
      </c>
      <c r="B6" s="6">
        <v>1265</v>
      </c>
      <c r="C6" s="7">
        <f aca="true" t="shared" si="0" ref="C6:C11">B6/B$13</f>
        <v>0.011229073091057574</v>
      </c>
      <c r="D6" s="6">
        <v>5966</v>
      </c>
      <c r="E6" s="7">
        <f aca="true" t="shared" si="1" ref="E6:E11">D6/D$13</f>
        <v>0.008735133362323552</v>
      </c>
      <c r="F6" s="14">
        <v>5536621308</v>
      </c>
      <c r="G6" s="7">
        <f aca="true" t="shared" si="2" ref="G6:G11">F6/F$13</f>
        <v>0.011312959428000724</v>
      </c>
      <c r="H6" s="14">
        <f aca="true" t="shared" si="3" ref="H6:H11">IF(D6=0,"-",+F6/D6)</f>
        <v>928029.049279249</v>
      </c>
    </row>
    <row r="7" spans="1:8" ht="12.75">
      <c r="A7" s="51" t="s">
        <v>7</v>
      </c>
      <c r="B7" s="6">
        <v>178</v>
      </c>
      <c r="C7" s="7">
        <f t="shared" si="0"/>
        <v>0.001580059296607311</v>
      </c>
      <c r="D7" s="6">
        <v>896</v>
      </c>
      <c r="E7" s="7">
        <f t="shared" si="1"/>
        <v>0.001311880572015069</v>
      </c>
      <c r="F7" s="14">
        <v>1896306885</v>
      </c>
      <c r="G7" s="7">
        <f t="shared" si="2"/>
        <v>0.0038747173880297166</v>
      </c>
      <c r="H7" s="14">
        <f t="shared" si="3"/>
        <v>2116413.934151786</v>
      </c>
    </row>
    <row r="8" spans="1:8" ht="12.75">
      <c r="A8" s="51" t="s">
        <v>8</v>
      </c>
      <c r="B8" s="6">
        <v>349</v>
      </c>
      <c r="C8" s="7">
        <f t="shared" si="0"/>
        <v>0.003097981429864896</v>
      </c>
      <c r="D8" s="6">
        <v>3969</v>
      </c>
      <c r="E8" s="7">
        <f t="shared" si="1"/>
        <v>0.005811220971348001</v>
      </c>
      <c r="F8" s="14">
        <v>2478216000</v>
      </c>
      <c r="G8" s="7">
        <f t="shared" si="2"/>
        <v>0.0050637302972685524</v>
      </c>
      <c r="H8" s="14">
        <f t="shared" si="3"/>
        <v>624393.0461073319</v>
      </c>
    </row>
    <row r="9" spans="1:8" ht="12.75">
      <c r="A9" s="51" t="s">
        <v>9</v>
      </c>
      <c r="B9" s="6">
        <v>9154</v>
      </c>
      <c r="C9" s="7">
        <f t="shared" si="0"/>
        <v>0.08125765618619844</v>
      </c>
      <c r="D9" s="6">
        <v>147258</v>
      </c>
      <c r="E9" s="7">
        <f t="shared" si="1"/>
        <v>0.21560815767164626</v>
      </c>
      <c r="F9" s="14">
        <v>337424517532</v>
      </c>
      <c r="G9" s="7">
        <f t="shared" si="2"/>
        <v>0.689458365399954</v>
      </c>
      <c r="H9" s="14">
        <f t="shared" si="3"/>
        <v>2291383.269717095</v>
      </c>
    </row>
    <row r="10" spans="1:8" ht="12.75">
      <c r="A10" s="51" t="s">
        <v>10</v>
      </c>
      <c r="B10" s="6">
        <v>716</v>
      </c>
      <c r="C10" s="7">
        <f t="shared" si="0"/>
        <v>0.006355744136914801</v>
      </c>
      <c r="D10" s="6">
        <v>1425</v>
      </c>
      <c r="E10" s="7">
        <f t="shared" si="1"/>
        <v>0.002086417204376644</v>
      </c>
      <c r="F10" s="14">
        <v>11245588000</v>
      </c>
      <c r="G10" s="7">
        <f t="shared" si="2"/>
        <v>0.02297807159109604</v>
      </c>
      <c r="H10" s="14">
        <f t="shared" si="3"/>
        <v>7891640.701754386</v>
      </c>
    </row>
    <row r="11" spans="1:8" ht="12.75">
      <c r="A11" s="51" t="s">
        <v>11</v>
      </c>
      <c r="B11" s="6">
        <v>672</v>
      </c>
      <c r="C11" s="7">
        <f t="shared" si="0"/>
        <v>0.005965167681573668</v>
      </c>
      <c r="D11" s="6">
        <v>2792</v>
      </c>
      <c r="E11" s="7">
        <f t="shared" si="1"/>
        <v>0.004087913568154099</v>
      </c>
      <c r="F11" s="14">
        <v>14133700589</v>
      </c>
      <c r="G11" s="7">
        <f t="shared" si="2"/>
        <v>0.028879342190124543</v>
      </c>
      <c r="H11" s="14">
        <f t="shared" si="3"/>
        <v>5062213.678008596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112654</v>
      </c>
      <c r="C13" s="11">
        <f t="shared" si="4"/>
        <v>0.9999999999999999</v>
      </c>
      <c r="D13" s="10">
        <f t="shared" si="4"/>
        <v>682989</v>
      </c>
      <c r="E13" s="12">
        <f t="shared" si="4"/>
        <v>0.9999999999999999</v>
      </c>
      <c r="F13" s="15">
        <f t="shared" si="4"/>
        <v>489405212070</v>
      </c>
      <c r="G13" s="12">
        <f t="shared" si="4"/>
        <v>1</v>
      </c>
      <c r="H13" s="15">
        <f>F13/D13</f>
        <v>716563.8276311917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50850</v>
      </c>
      <c r="C16" s="7">
        <f aca="true" t="shared" si="5" ref="C16:C22">B16/B$24</f>
        <v>0.9185498292960494</v>
      </c>
      <c r="D16" s="6">
        <v>156492</v>
      </c>
      <c r="E16" s="7">
        <f aca="true" t="shared" si="6" ref="E16:E22">D16/D$24</f>
        <v>0.861142599297844</v>
      </c>
      <c r="F16" s="20">
        <v>40794673000</v>
      </c>
      <c r="G16" s="7">
        <f aca="true" t="shared" si="7" ref="G16:G22">F16/F$24</f>
        <v>0.5744411503170984</v>
      </c>
      <c r="H16" s="20">
        <f aca="true" t="shared" si="8" ref="H16:H22">IF(D16=0,"-",+F16/D16)</f>
        <v>260682.1626664622</v>
      </c>
      <c r="J16" s="8"/>
      <c r="M16" s="1"/>
      <c r="N16" s="1"/>
    </row>
    <row r="17" spans="1:14" ht="12.75">
      <c r="A17" s="1" t="s">
        <v>6</v>
      </c>
      <c r="B17" s="6">
        <v>484</v>
      </c>
      <c r="C17" s="7">
        <f t="shared" si="5"/>
        <v>0.008742932495167903</v>
      </c>
      <c r="D17" s="6">
        <v>1390</v>
      </c>
      <c r="E17" s="7">
        <f t="shared" si="6"/>
        <v>0.007648877981136436</v>
      </c>
      <c r="F17" s="20">
        <v>577832000</v>
      </c>
      <c r="G17" s="7">
        <f t="shared" si="7"/>
        <v>0.008136613296790727</v>
      </c>
      <c r="H17" s="20">
        <f t="shared" si="8"/>
        <v>415706.4748201439</v>
      </c>
      <c r="J17" s="8"/>
      <c r="M17" s="1"/>
      <c r="N17" s="1"/>
    </row>
    <row r="18" spans="1:14" ht="12.75">
      <c r="A18" s="1" t="s">
        <v>7</v>
      </c>
      <c r="B18" s="6">
        <v>53</v>
      </c>
      <c r="C18" s="7">
        <f t="shared" si="5"/>
        <v>0.0009573872360411135</v>
      </c>
      <c r="D18" s="6">
        <v>184</v>
      </c>
      <c r="E18" s="7">
        <f t="shared" si="6"/>
        <v>0.0010125133442655425</v>
      </c>
      <c r="F18" s="20">
        <v>194195000</v>
      </c>
      <c r="G18" s="7">
        <f t="shared" si="7"/>
        <v>0.0027345138711083413</v>
      </c>
      <c r="H18" s="20">
        <f t="shared" si="8"/>
        <v>1055407.608695652</v>
      </c>
      <c r="J18" s="8"/>
      <c r="M18" s="1"/>
      <c r="N18" s="1"/>
    </row>
    <row r="19" spans="1:14" ht="12.75">
      <c r="A19" s="1" t="s">
        <v>8</v>
      </c>
      <c r="B19" s="6">
        <v>171</v>
      </c>
      <c r="C19" s="7">
        <f t="shared" si="5"/>
        <v>0.0030889286294911397</v>
      </c>
      <c r="D19" s="6">
        <v>993</v>
      </c>
      <c r="E19" s="7">
        <f t="shared" si="6"/>
        <v>0.005464270385085238</v>
      </c>
      <c r="F19" s="20">
        <v>645601000</v>
      </c>
      <c r="G19" s="7">
        <f t="shared" si="7"/>
        <v>0.009090887456944906</v>
      </c>
      <c r="H19" s="20">
        <f t="shared" si="8"/>
        <v>650152.0644511582</v>
      </c>
      <c r="J19" s="8"/>
      <c r="M19" s="1"/>
      <c r="N19" s="1"/>
    </row>
    <row r="20" spans="1:14" ht="12.75">
      <c r="A20" s="1" t="s">
        <v>9</v>
      </c>
      <c r="B20" s="6">
        <v>3651</v>
      </c>
      <c r="C20" s="7">
        <f t="shared" si="5"/>
        <v>0.06595133582615292</v>
      </c>
      <c r="D20" s="6">
        <v>22099</v>
      </c>
      <c r="E20" s="7">
        <f t="shared" si="6"/>
        <v>0.12160615432024036</v>
      </c>
      <c r="F20" s="20">
        <v>26462153000</v>
      </c>
      <c r="G20" s="7">
        <f t="shared" si="7"/>
        <v>0.37262094512161076</v>
      </c>
      <c r="H20" s="20">
        <f t="shared" si="8"/>
        <v>1197436.6713425948</v>
      </c>
      <c r="J20" s="8"/>
      <c r="M20" s="1"/>
      <c r="N20" s="1"/>
    </row>
    <row r="21" spans="1:14" ht="12.75">
      <c r="A21" s="1" t="s">
        <v>10</v>
      </c>
      <c r="B21" s="6">
        <v>5</v>
      </c>
      <c r="C21" s="7">
        <f t="shared" si="5"/>
        <v>9.031955056991636E-05</v>
      </c>
      <c r="D21" s="6">
        <v>5</v>
      </c>
      <c r="E21" s="7">
        <f t="shared" si="6"/>
        <v>2.7513949572433223E-05</v>
      </c>
      <c r="F21" s="20">
        <v>33430000</v>
      </c>
      <c r="G21" s="7">
        <f t="shared" si="7"/>
        <v>0.00047073713901568963</v>
      </c>
      <c r="H21" s="20">
        <f t="shared" si="8"/>
        <v>6686000</v>
      </c>
      <c r="J21" s="8"/>
      <c r="M21" s="1"/>
      <c r="N21" s="1"/>
    </row>
    <row r="22" spans="1:14" ht="12.75">
      <c r="A22" s="1" t="s">
        <v>11</v>
      </c>
      <c r="B22" s="6">
        <v>145</v>
      </c>
      <c r="C22" s="7">
        <f t="shared" si="5"/>
        <v>0.0026192669665275744</v>
      </c>
      <c r="D22" s="6">
        <v>563</v>
      </c>
      <c r="E22" s="7">
        <f t="shared" si="6"/>
        <v>0.003098070721855981</v>
      </c>
      <c r="F22" s="20">
        <v>2308395000</v>
      </c>
      <c r="G22" s="7">
        <f t="shared" si="7"/>
        <v>0.03250515279743114</v>
      </c>
      <c r="H22" s="20">
        <f t="shared" si="8"/>
        <v>4100168.7388987564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55359</v>
      </c>
      <c r="C24" s="11">
        <f t="shared" si="9"/>
        <v>1</v>
      </c>
      <c r="D24" s="10">
        <f t="shared" si="9"/>
        <v>181726</v>
      </c>
      <c r="E24" s="11">
        <f t="shared" si="9"/>
        <v>1</v>
      </c>
      <c r="F24" s="21">
        <f t="shared" si="9"/>
        <v>71016279000</v>
      </c>
      <c r="G24" s="11">
        <f t="shared" si="9"/>
        <v>0.9999999999999999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99153</v>
      </c>
      <c r="C27" s="7">
        <f>B27/B$35</f>
        <v>0.8901747077729697</v>
      </c>
      <c r="D27" s="6">
        <v>364191</v>
      </c>
      <c r="E27" s="7">
        <f>D27/D$35</f>
        <v>0.7265467429273654</v>
      </c>
      <c r="F27" s="20">
        <v>75895588756</v>
      </c>
      <c r="G27" s="7">
        <f>F27/F$35</f>
        <v>0.18139960873033423</v>
      </c>
      <c r="H27" s="20">
        <f aca="true" t="shared" si="10" ref="H27:H33">IF(D27=0,"-",+F27/D27)</f>
        <v>208395.01458300726</v>
      </c>
      <c r="J27" s="8"/>
    </row>
    <row r="28" spans="1:10" ht="12.75">
      <c r="A28" s="1" t="s">
        <v>6</v>
      </c>
      <c r="B28" s="6">
        <v>1257</v>
      </c>
      <c r="C28" s="7">
        <f aca="true" t="shared" si="11" ref="C28:C33">B28/B$35</f>
        <v>0.011285080710322661</v>
      </c>
      <c r="D28" s="6">
        <v>4576</v>
      </c>
      <c r="E28" s="7">
        <f aca="true" t="shared" si="12" ref="E28:E33">D28/D$35</f>
        <v>0.009128940296810257</v>
      </c>
      <c r="F28" s="20">
        <v>4958789308</v>
      </c>
      <c r="G28" s="7">
        <f aca="true" t="shared" si="13" ref="G28:G33">F28/F$35</f>
        <v>0.011852104384344107</v>
      </c>
      <c r="H28" s="20">
        <f t="shared" si="10"/>
        <v>1083651.5096153845</v>
      </c>
      <c r="J28" s="8"/>
    </row>
    <row r="29" spans="1:10" ht="12.75">
      <c r="A29" s="1" t="s">
        <v>7</v>
      </c>
      <c r="B29" s="6">
        <v>178</v>
      </c>
      <c r="C29" s="7">
        <f t="shared" si="11"/>
        <v>0.00159804643312445</v>
      </c>
      <c r="D29" s="6">
        <v>712</v>
      </c>
      <c r="E29" s="7">
        <f t="shared" si="12"/>
        <v>0.0014204120391890086</v>
      </c>
      <c r="F29" s="20">
        <v>1702111885</v>
      </c>
      <c r="G29" s="7">
        <f t="shared" si="13"/>
        <v>0.004068252648344363</v>
      </c>
      <c r="H29" s="20">
        <f t="shared" si="10"/>
        <v>2390606.58005618</v>
      </c>
      <c r="J29" s="8"/>
    </row>
    <row r="30" spans="1:10" ht="12.75">
      <c r="A30" s="1" t="s">
        <v>8</v>
      </c>
      <c r="B30" s="6">
        <v>348</v>
      </c>
      <c r="C30" s="7">
        <f t="shared" si="11"/>
        <v>0.0031242705546478014</v>
      </c>
      <c r="D30" s="6">
        <v>2976</v>
      </c>
      <c r="E30" s="7">
        <f t="shared" si="12"/>
        <v>0.005937003130093384</v>
      </c>
      <c r="F30" s="20">
        <v>1832615000</v>
      </c>
      <c r="G30" s="7">
        <f t="shared" si="13"/>
        <v>0.004380170829454966</v>
      </c>
      <c r="H30" s="20">
        <f t="shared" si="10"/>
        <v>615798.0510752688</v>
      </c>
      <c r="J30" s="8"/>
    </row>
    <row r="31" spans="1:10" ht="12.75">
      <c r="A31" s="1" t="s">
        <v>9</v>
      </c>
      <c r="B31" s="6">
        <v>9080</v>
      </c>
      <c r="C31" s="7">
        <f t="shared" si="11"/>
        <v>0.08151832366724723</v>
      </c>
      <c r="D31" s="6">
        <v>125159</v>
      </c>
      <c r="E31" s="7">
        <f t="shared" si="12"/>
        <v>0.24968728990569822</v>
      </c>
      <c r="F31" s="20">
        <v>310962364532</v>
      </c>
      <c r="G31" s="7">
        <f t="shared" si="13"/>
        <v>0.7432375475380305</v>
      </c>
      <c r="H31" s="20">
        <f t="shared" si="10"/>
        <v>2484538.5831781975</v>
      </c>
      <c r="J31" s="8"/>
    </row>
    <row r="32" spans="1:10" ht="12.75">
      <c r="A32" s="1" t="s">
        <v>10</v>
      </c>
      <c r="B32" s="6">
        <v>715</v>
      </c>
      <c r="C32" s="7">
        <f t="shared" si="11"/>
        <v>0.006419119099348213</v>
      </c>
      <c r="D32" s="6">
        <v>1420</v>
      </c>
      <c r="E32" s="7">
        <f t="shared" si="12"/>
        <v>0.002832844235461225</v>
      </c>
      <c r="F32" s="20">
        <v>11212158000</v>
      </c>
      <c r="G32" s="7">
        <f t="shared" si="13"/>
        <v>0.026798409598764675</v>
      </c>
      <c r="H32" s="20">
        <f t="shared" si="10"/>
        <v>7895885.915492957</v>
      </c>
      <c r="J32" s="8"/>
    </row>
    <row r="33" spans="1:10" ht="12.75">
      <c r="A33" s="1" t="s">
        <v>11</v>
      </c>
      <c r="B33" s="6">
        <v>655</v>
      </c>
      <c r="C33" s="7">
        <f t="shared" si="11"/>
        <v>0.005880451762339971</v>
      </c>
      <c r="D33" s="6">
        <v>2229</v>
      </c>
      <c r="E33" s="7">
        <f t="shared" si="12"/>
        <v>0.004446767465382444</v>
      </c>
      <c r="F33" s="20">
        <v>11825305589</v>
      </c>
      <c r="G33" s="7">
        <f t="shared" si="13"/>
        <v>0.028263906270727116</v>
      </c>
      <c r="H33" s="20">
        <f t="shared" si="10"/>
        <v>5305206.634813818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111386</v>
      </c>
      <c r="C35" s="11">
        <f t="shared" si="14"/>
        <v>1</v>
      </c>
      <c r="D35" s="10">
        <f t="shared" si="14"/>
        <v>501263</v>
      </c>
      <c r="E35" s="11">
        <f t="shared" si="14"/>
        <v>0.9999999999999999</v>
      </c>
      <c r="F35" s="21">
        <f t="shared" si="14"/>
        <v>418388933070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90959</v>
      </c>
      <c r="C38" s="7">
        <f aca="true" t="shared" si="15" ref="C38:C44">B38/B$46</f>
        <v>0.8896093734718229</v>
      </c>
      <c r="D38" s="6">
        <v>258387</v>
      </c>
      <c r="E38" s="7">
        <f aca="true" t="shared" si="16" ref="E38:E44">D38/D$46</f>
        <v>0.775459551927492</v>
      </c>
      <c r="F38" s="20">
        <v>47930568516</v>
      </c>
      <c r="G38" s="7">
        <f aca="true" t="shared" si="17" ref="G38:G44">F38/F$46</f>
        <v>0.21271055213211756</v>
      </c>
      <c r="H38" s="20">
        <f aca="true" t="shared" si="18" ref="H38:H44">IF(D38=0,"-",+F38/D38)</f>
        <v>185499.14862589835</v>
      </c>
      <c r="J38" s="8"/>
      <c r="N38" s="1"/>
    </row>
    <row r="39" spans="1:14" ht="12.75">
      <c r="A39" s="1" t="s">
        <v>6</v>
      </c>
      <c r="B39" s="6">
        <v>1202</v>
      </c>
      <c r="C39" s="7">
        <f t="shared" si="15"/>
        <v>0.01175596111339319</v>
      </c>
      <c r="D39" s="6">
        <v>3788</v>
      </c>
      <c r="E39" s="7">
        <f t="shared" si="16"/>
        <v>0.011368376825077655</v>
      </c>
      <c r="F39" s="20">
        <v>3045068277</v>
      </c>
      <c r="G39" s="7">
        <f t="shared" si="17"/>
        <v>0.01351367560483759</v>
      </c>
      <c r="H39" s="20">
        <f t="shared" si="18"/>
        <v>803872.3012143611</v>
      </c>
      <c r="J39" s="8"/>
      <c r="N39" s="1"/>
    </row>
    <row r="40" spans="1:14" ht="12.75">
      <c r="A40" s="1" t="s">
        <v>7</v>
      </c>
      <c r="B40" s="6">
        <v>170</v>
      </c>
      <c r="C40" s="7">
        <f t="shared" si="15"/>
        <v>0.0016626567298476224</v>
      </c>
      <c r="D40" s="6">
        <v>612</v>
      </c>
      <c r="E40" s="7">
        <f t="shared" si="16"/>
        <v>0.0018367071322459147</v>
      </c>
      <c r="F40" s="20">
        <v>1347594392</v>
      </c>
      <c r="G40" s="7">
        <f t="shared" si="17"/>
        <v>0.005980474591633055</v>
      </c>
      <c r="H40" s="20">
        <f t="shared" si="18"/>
        <v>2201951.6209150325</v>
      </c>
      <c r="J40" s="8"/>
      <c r="N40" s="1"/>
    </row>
    <row r="41" spans="1:14" ht="12.75">
      <c r="A41" s="1" t="s">
        <v>8</v>
      </c>
      <c r="B41" s="6">
        <v>331</v>
      </c>
      <c r="C41" s="7">
        <f t="shared" si="15"/>
        <v>0.0032372904563503706</v>
      </c>
      <c r="D41" s="6">
        <v>2304</v>
      </c>
      <c r="E41" s="7">
        <f t="shared" si="16"/>
        <v>0.006914662144925796</v>
      </c>
      <c r="F41" s="20">
        <v>1239955000</v>
      </c>
      <c r="G41" s="7">
        <f t="shared" si="17"/>
        <v>0.0055027828969092096</v>
      </c>
      <c r="H41" s="20">
        <f t="shared" si="18"/>
        <v>538174.9131944445</v>
      </c>
      <c r="J41" s="8"/>
      <c r="N41" s="1"/>
    </row>
    <row r="42" spans="1:14" ht="12.75">
      <c r="A42" s="1" t="s">
        <v>9</v>
      </c>
      <c r="B42" s="6">
        <v>8288</v>
      </c>
      <c r="C42" s="7">
        <f t="shared" si="15"/>
        <v>0.08105940574692408</v>
      </c>
      <c r="D42" s="6">
        <v>65775</v>
      </c>
      <c r="E42" s="7">
        <f t="shared" si="16"/>
        <v>0.19740099938476313</v>
      </c>
      <c r="F42" s="20">
        <v>157105017397</v>
      </c>
      <c r="G42" s="7">
        <f t="shared" si="17"/>
        <v>0.6972146592020158</v>
      </c>
      <c r="H42" s="20">
        <f t="shared" si="18"/>
        <v>2388521.7392170276</v>
      </c>
      <c r="J42" s="8"/>
      <c r="N42" s="1"/>
    </row>
    <row r="43" spans="1:14" ht="12.75">
      <c r="A43" s="1" t="s">
        <v>10</v>
      </c>
      <c r="B43" s="6">
        <v>706</v>
      </c>
      <c r="C43" s="7">
        <f t="shared" si="15"/>
        <v>0.006904915595720126</v>
      </c>
      <c r="D43" s="6">
        <v>949</v>
      </c>
      <c r="E43" s="7">
        <f t="shared" si="16"/>
        <v>0.0028480965171591064</v>
      </c>
      <c r="F43" s="20">
        <v>7554514000</v>
      </c>
      <c r="G43" s="7">
        <f t="shared" si="17"/>
        <v>0.033526096054825524</v>
      </c>
      <c r="H43" s="20">
        <f t="shared" si="18"/>
        <v>7960499.4731296105</v>
      </c>
      <c r="J43" s="8"/>
      <c r="N43" s="1"/>
    </row>
    <row r="44" spans="1:14" ht="12.75">
      <c r="A44" s="1" t="s">
        <v>11</v>
      </c>
      <c r="B44" s="6">
        <v>590</v>
      </c>
      <c r="C44" s="7">
        <f t="shared" si="15"/>
        <v>0.0057703968859417485</v>
      </c>
      <c r="D44" s="6">
        <v>1390</v>
      </c>
      <c r="E44" s="7">
        <f t="shared" si="16"/>
        <v>0.004171606068336309</v>
      </c>
      <c r="F44" s="20">
        <v>7109632109</v>
      </c>
      <c r="G44" s="7">
        <f t="shared" si="17"/>
        <v>0.03155175951766133</v>
      </c>
      <c r="H44" s="20">
        <f t="shared" si="18"/>
        <v>5114843.243884892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102246</v>
      </c>
      <c r="C46" s="11">
        <f t="shared" si="19"/>
        <v>1</v>
      </c>
      <c r="D46" s="10">
        <f t="shared" si="19"/>
        <v>333205</v>
      </c>
      <c r="E46" s="11">
        <f t="shared" si="19"/>
        <v>1</v>
      </c>
      <c r="F46" s="10">
        <f t="shared" si="19"/>
        <v>225332349691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68389</v>
      </c>
      <c r="C49" s="7">
        <f aca="true" t="shared" si="20" ref="C49:C55">B49/B$57</f>
        <v>0.8769282059830484</v>
      </c>
      <c r="D49" s="6">
        <v>105804</v>
      </c>
      <c r="E49" s="7">
        <f aca="true" t="shared" si="21" ref="E49:E55">D49/D$57</f>
        <v>0.6295683633031454</v>
      </c>
      <c r="F49" s="20">
        <v>27965020240</v>
      </c>
      <c r="G49" s="7">
        <f aca="true" t="shared" si="22" ref="G49:G55">F49/F$57</f>
        <v>0.14485400989978328</v>
      </c>
      <c r="H49" s="20">
        <f aca="true" t="shared" si="23" ref="H49:H55">IF(D49=0,"-",+F49/D49)</f>
        <v>264309.6691996522</v>
      </c>
      <c r="J49" s="8"/>
      <c r="N49" s="1"/>
    </row>
    <row r="50" spans="1:14" ht="12.75">
      <c r="A50" s="1" t="s">
        <v>6</v>
      </c>
      <c r="B50" s="6">
        <v>538</v>
      </c>
      <c r="C50" s="7">
        <f t="shared" si="20"/>
        <v>0.00689858566171285</v>
      </c>
      <c r="D50" s="6">
        <v>788</v>
      </c>
      <c r="E50" s="7">
        <f t="shared" si="21"/>
        <v>0.0046888574182722634</v>
      </c>
      <c r="F50" s="20">
        <v>1913721031</v>
      </c>
      <c r="G50" s="7">
        <f t="shared" si="22"/>
        <v>0.009912746809794457</v>
      </c>
      <c r="H50" s="20">
        <f t="shared" si="23"/>
        <v>2428579.98857868</v>
      </c>
      <c r="J50" s="8"/>
      <c r="N50" s="1"/>
    </row>
    <row r="51" spans="1:14" ht="12.75">
      <c r="A51" s="1" t="s">
        <v>7</v>
      </c>
      <c r="B51" s="6">
        <v>53</v>
      </c>
      <c r="C51" s="7">
        <f t="shared" si="20"/>
        <v>0.0006796004462282175</v>
      </c>
      <c r="D51" s="6">
        <v>100</v>
      </c>
      <c r="E51" s="7">
        <f t="shared" si="21"/>
        <v>0.0005950326672934344</v>
      </c>
      <c r="F51" s="20">
        <v>354517493</v>
      </c>
      <c r="G51" s="7">
        <f t="shared" si="22"/>
        <v>0.0018363398273967544</v>
      </c>
      <c r="H51" s="20">
        <f t="shared" si="23"/>
        <v>3545174.93</v>
      </c>
      <c r="J51" s="8"/>
      <c r="N51" s="1"/>
    </row>
    <row r="52" spans="1:14" ht="12.75">
      <c r="A52" s="1" t="s">
        <v>8</v>
      </c>
      <c r="B52" s="6">
        <v>267</v>
      </c>
      <c r="C52" s="7">
        <f t="shared" si="20"/>
        <v>0.0034236475309987564</v>
      </c>
      <c r="D52" s="6">
        <v>672</v>
      </c>
      <c r="E52" s="7">
        <f t="shared" si="21"/>
        <v>0.003998619524211879</v>
      </c>
      <c r="F52" s="20">
        <v>592660000</v>
      </c>
      <c r="G52" s="7">
        <f t="shared" si="22"/>
        <v>0.0030698771812226497</v>
      </c>
      <c r="H52" s="20">
        <f t="shared" si="23"/>
        <v>881934.5238095238</v>
      </c>
      <c r="J52" s="8"/>
      <c r="N52" s="1"/>
    </row>
    <row r="53" spans="1:14" ht="12.75">
      <c r="A53" s="1" t="s">
        <v>9</v>
      </c>
      <c r="B53" s="6">
        <v>7966</v>
      </c>
      <c r="C53" s="7">
        <f t="shared" si="20"/>
        <v>0.10214522933309397</v>
      </c>
      <c r="D53" s="6">
        <v>59384</v>
      </c>
      <c r="E53" s="7">
        <f t="shared" si="21"/>
        <v>0.35335419914553307</v>
      </c>
      <c r="F53" s="20">
        <v>153857347135</v>
      </c>
      <c r="G53" s="7">
        <f t="shared" si="22"/>
        <v>0.7969546774426965</v>
      </c>
      <c r="H53" s="20">
        <f t="shared" si="23"/>
        <v>2590888.911743904</v>
      </c>
      <c r="J53" s="8"/>
      <c r="N53" s="1"/>
    </row>
    <row r="54" spans="1:14" ht="12.75">
      <c r="A54" s="1" t="s">
        <v>10</v>
      </c>
      <c r="B54" s="6">
        <v>410</v>
      </c>
      <c r="C54" s="7">
        <f t="shared" si="20"/>
        <v>0.00525728647082206</v>
      </c>
      <c r="D54" s="6">
        <v>471</v>
      </c>
      <c r="E54" s="7">
        <f t="shared" si="21"/>
        <v>0.002802603862952076</v>
      </c>
      <c r="F54" s="20">
        <v>3657644000</v>
      </c>
      <c r="G54" s="7">
        <f t="shared" si="22"/>
        <v>0.01894596877237529</v>
      </c>
      <c r="H54" s="20">
        <f t="shared" si="23"/>
        <v>7765698.5138004245</v>
      </c>
      <c r="J54" s="8"/>
      <c r="N54" s="1"/>
    </row>
    <row r="55" spans="1:14" ht="12.75">
      <c r="A55" s="1" t="s">
        <v>11</v>
      </c>
      <c r="B55" s="6">
        <v>364</v>
      </c>
      <c r="C55" s="7">
        <f t="shared" si="20"/>
        <v>0.004667444574095682</v>
      </c>
      <c r="D55" s="6">
        <v>839</v>
      </c>
      <c r="E55" s="7">
        <f t="shared" si="21"/>
        <v>0.0049923240785919145</v>
      </c>
      <c r="F55" s="20">
        <v>4715673480</v>
      </c>
      <c r="G55" s="7">
        <f t="shared" si="22"/>
        <v>0.024426380066731018</v>
      </c>
      <c r="H55" s="20">
        <f t="shared" si="23"/>
        <v>5620588.176400477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77987</v>
      </c>
      <c r="C57" s="11">
        <f t="shared" si="24"/>
        <v>1</v>
      </c>
      <c r="D57" s="10">
        <f t="shared" si="24"/>
        <v>168058</v>
      </c>
      <c r="E57" s="11">
        <f t="shared" si="24"/>
        <v>1</v>
      </c>
      <c r="F57" s="10">
        <f t="shared" si="24"/>
        <v>193056583379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dpugh</cp:lastModifiedBy>
  <cp:lastPrinted>2001-02-08T21:22:29Z</cp:lastPrinted>
  <dcterms:created xsi:type="dcterms:W3CDTF">2000-09-06T18:30:25Z</dcterms:created>
  <dcterms:modified xsi:type="dcterms:W3CDTF">2006-03-09T21:24:04Z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